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onnage global" sheetId="1" r:id="rId1"/>
  </sheets>
  <definedNames>
    <definedName name="_xlnm.Print_Area" localSheetId="0">'Tonnage global'!$A$1:$C$51</definedName>
  </definedNames>
  <calcPr fullCalcOnLoad="1"/>
</workbook>
</file>

<file path=xl/sharedStrings.xml><?xml version="1.0" encoding="utf-8"?>
<sst xmlns="http://schemas.openxmlformats.org/spreadsheetml/2006/main" count="95" uniqueCount="44">
  <si>
    <t>Tonnage produits stockés Quai de France NL Logistique</t>
  </si>
  <si>
    <t>Brûlé</t>
  </si>
  <si>
    <t>localisation</t>
  </si>
  <si>
    <t>Gomme arabique N</t>
  </si>
  <si>
    <t>T2B</t>
  </si>
  <si>
    <t>T2C</t>
  </si>
  <si>
    <t>T1C</t>
  </si>
  <si>
    <t>Gomme arabique S</t>
  </si>
  <si>
    <t>GOMME GUAR</t>
  </si>
  <si>
    <t>HARPAGOPHYTUM</t>
  </si>
  <si>
    <t>GOMME MYRRHE</t>
  </si>
  <si>
    <t>GOMME OLIBANUM</t>
  </si>
  <si>
    <t>GOMME ELEMI</t>
  </si>
  <si>
    <t>CIRE ABEILLE</t>
  </si>
  <si>
    <t>HIBISCUS</t>
  </si>
  <si>
    <t>Pygeum écorces</t>
  </si>
  <si>
    <t>Oponax</t>
  </si>
  <si>
    <t>Desmodium</t>
  </si>
  <si>
    <t>Yohimbe</t>
  </si>
  <si>
    <t>Blue lotus flower</t>
  </si>
  <si>
    <t>Licorice roots</t>
  </si>
  <si>
    <t>Broken cola nuts</t>
  </si>
  <si>
    <t>Produits Lubrizol</t>
  </si>
  <si>
    <t>T3</t>
  </si>
  <si>
    <t>Total Stelox 8525</t>
  </si>
  <si>
    <t>Total Covrex 135/145 sac</t>
  </si>
  <si>
    <t>Total Cedarux 2000 fûts</t>
  </si>
  <si>
    <t>Total Altek éco 2B</t>
  </si>
  <si>
    <t>Elingues sangles</t>
  </si>
  <si>
    <t>T4</t>
  </si>
  <si>
    <t>IBC gas oil GNR</t>
  </si>
  <si>
    <t>T1B</t>
  </si>
  <si>
    <t>palette extincteur déclassé</t>
  </si>
  <si>
    <t>111 Pneus PL</t>
  </si>
  <si>
    <t>Pièces métalliques</t>
  </si>
  <si>
    <t>Sauterelles métalique</t>
  </si>
  <si>
    <t xml:space="preserve">12 pots marquage sol peinture </t>
  </si>
  <si>
    <t>Palletiers T3 rackée</t>
  </si>
  <si>
    <t>6 IBC vides</t>
  </si>
  <si>
    <t>Pallette bordure béton</t>
  </si>
  <si>
    <t>2 Chariots élévateurs frontaux</t>
  </si>
  <si>
    <t xml:space="preserve">Chariot retract </t>
  </si>
  <si>
    <t>Divers mobilier bois</t>
  </si>
  <si>
    <t>Local archives palette papier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</si>
</sst>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0" fontId="10" fillId="22" borderId="0" applyNumberFormat="0" applyBorder="0" applyAlignment="0" applyProtection="0"/>
    <xf numFmtId="9" fontId="1" fillId="0" borderId="0" applyBorder="0" applyAlignment="0" applyProtection="0"/>
    <xf numFmtId="0" fontId="8" fillId="4" borderId="0" applyNumberFormat="0" applyBorder="0" applyAlignment="0" applyProtection="0"/>
    <xf numFmtId="0" fontId="12" fillId="20" borderId="4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15" fillId="23" borderId="9" applyNumberForma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tabSelected="1" zoomScale="99" zoomScaleNormal="99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0" sqref="E20"/>
    </sheetView>
  </sheetViews>
  <sheetFormatPr defaultColWidth="9.140625" defaultRowHeight="15"/>
  <cols>
    <col min="1" max="1" width="31.140625" style="0" customWidth="1"/>
    <col min="2" max="2" width="15.57421875" style="1" customWidth="1"/>
    <col min="3" max="3" width="13.57421875" style="1" customWidth="1"/>
    <col min="4" max="16384" width="10.7109375" style="0" customWidth="1"/>
  </cols>
  <sheetData>
    <row r="1" ht="18.75">
      <c r="A1" s="2" t="s">
        <v>0</v>
      </c>
    </row>
    <row r="3" spans="2:3" s="3" customFormat="1" ht="15">
      <c r="B3" s="3" t="s">
        <v>1</v>
      </c>
      <c r="C3" s="3" t="s">
        <v>2</v>
      </c>
    </row>
    <row r="4" spans="1:3" ht="15">
      <c r="A4" t="s">
        <v>3</v>
      </c>
      <c r="B4" s="4">
        <f>654300/1000</f>
        <v>654.3</v>
      </c>
      <c r="C4" s="5" t="s">
        <v>4</v>
      </c>
    </row>
    <row r="5" spans="1:3" ht="15">
      <c r="A5" t="s">
        <v>3</v>
      </c>
      <c r="B5" s="4">
        <f>914100/1000</f>
        <v>914.1</v>
      </c>
      <c r="C5" s="5" t="s">
        <v>4</v>
      </c>
    </row>
    <row r="6" spans="1:3" ht="15">
      <c r="A6" t="s">
        <v>3</v>
      </c>
      <c r="B6" s="4">
        <f>120700/1000</f>
        <v>120.7</v>
      </c>
      <c r="C6" s="5" t="s">
        <v>5</v>
      </c>
    </row>
    <row r="7" spans="1:3" ht="15">
      <c r="A7" t="s">
        <v>3</v>
      </c>
      <c r="B7" s="4">
        <f>414250/1000</f>
        <v>414.25</v>
      </c>
      <c r="C7" s="5" t="s">
        <v>6</v>
      </c>
    </row>
    <row r="8" spans="1:3" ht="15">
      <c r="A8" t="s">
        <v>7</v>
      </c>
      <c r="B8" s="4">
        <f>15150/1000</f>
        <v>15.15</v>
      </c>
      <c r="C8" s="5" t="s">
        <v>4</v>
      </c>
    </row>
    <row r="9" spans="1:3" ht="15">
      <c r="A9" t="s">
        <v>7</v>
      </c>
      <c r="B9" s="4">
        <f>17777/1000</f>
        <v>17.777</v>
      </c>
      <c r="C9" s="5" t="s">
        <v>5</v>
      </c>
    </row>
    <row r="10" spans="1:3" ht="15">
      <c r="A10" t="s">
        <v>7</v>
      </c>
      <c r="B10" s="4">
        <f>52000/1000</f>
        <v>52</v>
      </c>
      <c r="C10" s="5" t="s">
        <v>5</v>
      </c>
    </row>
    <row r="11" spans="1:3" ht="15">
      <c r="A11" t="s">
        <v>7</v>
      </c>
      <c r="B11" s="4">
        <f>77900/1000</f>
        <v>77.9</v>
      </c>
      <c r="C11" s="5" t="s">
        <v>5</v>
      </c>
    </row>
    <row r="12" spans="1:3" ht="15">
      <c r="A12" s="6" t="s">
        <v>8</v>
      </c>
      <c r="B12" s="4">
        <v>35.925</v>
      </c>
      <c r="C12" s="5" t="s">
        <v>4</v>
      </c>
    </row>
    <row r="13" spans="1:3" ht="15">
      <c r="A13" s="6" t="s">
        <v>8</v>
      </c>
      <c r="B13" s="4">
        <f>25/1000</f>
        <v>0.025</v>
      </c>
      <c r="C13" s="5" t="s">
        <v>5</v>
      </c>
    </row>
    <row r="14" spans="1:3" ht="15">
      <c r="A14" s="6" t="s">
        <v>9</v>
      </c>
      <c r="B14" s="4">
        <v>9.975</v>
      </c>
      <c r="C14" s="5" t="s">
        <v>4</v>
      </c>
    </row>
    <row r="15" spans="1:3" ht="15">
      <c r="A15" s="6" t="s">
        <v>10</v>
      </c>
      <c r="B15" s="4">
        <f>(100+102)/1000</f>
        <v>0.202</v>
      </c>
      <c r="C15" s="5" t="s">
        <v>5</v>
      </c>
    </row>
    <row r="16" spans="1:3" ht="15">
      <c r="A16" s="6" t="s">
        <v>10</v>
      </c>
      <c r="B16" s="4">
        <f>4672/1000</f>
        <v>4.672</v>
      </c>
      <c r="C16" s="5" t="s">
        <v>4</v>
      </c>
    </row>
    <row r="17" spans="1:3" ht="15">
      <c r="A17" s="6" t="s">
        <v>11</v>
      </c>
      <c r="B17" s="4">
        <v>2.5</v>
      </c>
      <c r="C17" s="5" t="s">
        <v>4</v>
      </c>
    </row>
    <row r="18" spans="1:3" ht="15">
      <c r="A18" s="6" t="s">
        <v>12</v>
      </c>
      <c r="B18" s="4">
        <v>8.88</v>
      </c>
      <c r="C18" s="5" t="s">
        <v>4</v>
      </c>
    </row>
    <row r="19" spans="1:3" ht="15">
      <c r="A19" s="6" t="s">
        <v>13</v>
      </c>
      <c r="B19" s="4">
        <v>0.914</v>
      </c>
      <c r="C19" s="5" t="s">
        <v>5</v>
      </c>
    </row>
    <row r="20" spans="1:3" ht="15">
      <c r="A20" s="6" t="s">
        <v>12</v>
      </c>
      <c r="B20" s="4">
        <v>15</v>
      </c>
      <c r="C20" s="5" t="s">
        <v>5</v>
      </c>
    </row>
    <row r="21" spans="1:3" ht="15">
      <c r="A21" s="6" t="s">
        <v>14</v>
      </c>
      <c r="B21" s="4">
        <v>3.562</v>
      </c>
      <c r="C21" s="5" t="s">
        <v>5</v>
      </c>
    </row>
    <row r="22" spans="1:3" ht="15">
      <c r="A22" s="6" t="s">
        <v>11</v>
      </c>
      <c r="B22" s="4">
        <v>10.625</v>
      </c>
      <c r="C22" s="5" t="s">
        <v>5</v>
      </c>
    </row>
    <row r="23" spans="1:3" ht="15">
      <c r="A23" s="6" t="s">
        <v>15</v>
      </c>
      <c r="B23" s="4">
        <f>(884+748.5+3963.3)/1000</f>
        <v>5.5958000000000006</v>
      </c>
      <c r="C23" s="5" t="s">
        <v>5</v>
      </c>
    </row>
    <row r="24" spans="1:3" ht="15">
      <c r="A24" s="6" t="s">
        <v>16</v>
      </c>
      <c r="B24" s="4">
        <f>2900/1000</f>
        <v>2.9</v>
      </c>
      <c r="C24" s="5" t="s">
        <v>5</v>
      </c>
    </row>
    <row r="25" spans="1:3" ht="15">
      <c r="A25" s="6" t="s">
        <v>17</v>
      </c>
      <c r="B25" s="4">
        <f>0.52</f>
        <v>0.52</v>
      </c>
      <c r="C25" s="5" t="s">
        <v>5</v>
      </c>
    </row>
    <row r="26" spans="1:3" ht="15">
      <c r="A26" s="6" t="s">
        <v>18</v>
      </c>
      <c r="B26" s="4">
        <f>9761/1000</f>
        <v>9.761</v>
      </c>
      <c r="C26" s="5" t="s">
        <v>5</v>
      </c>
    </row>
    <row r="27" spans="1:3" ht="15">
      <c r="A27" s="6" t="s">
        <v>19</v>
      </c>
      <c r="B27" s="4">
        <f>0.103</f>
        <v>0.103</v>
      </c>
      <c r="C27" s="5" t="s">
        <v>5</v>
      </c>
    </row>
    <row r="28" spans="1:3" ht="15">
      <c r="A28" s="6" t="s">
        <v>20</v>
      </c>
      <c r="B28" s="4">
        <f>1025/1000</f>
        <v>1.025</v>
      </c>
      <c r="C28" s="5" t="s">
        <v>5</v>
      </c>
    </row>
    <row r="29" spans="1:3" ht="15">
      <c r="A29" s="6" t="s">
        <v>21</v>
      </c>
      <c r="B29" s="4">
        <v>0.022</v>
      </c>
      <c r="C29" s="5" t="s">
        <v>5</v>
      </c>
    </row>
    <row r="30" spans="1:3" ht="15">
      <c r="A30" s="7" t="s">
        <v>22</v>
      </c>
      <c r="B30" s="4">
        <v>1691.493</v>
      </c>
      <c r="C30" s="5" t="s">
        <v>23</v>
      </c>
    </row>
    <row r="31" spans="1:3" ht="15">
      <c r="A31" s="6" t="s">
        <v>24</v>
      </c>
      <c r="B31" s="4">
        <f>9.6</f>
        <v>9.6</v>
      </c>
      <c r="C31" s="5" t="s">
        <v>6</v>
      </c>
    </row>
    <row r="32" spans="1:3" ht="15">
      <c r="A32" s="6" t="s">
        <v>25</v>
      </c>
      <c r="B32" s="4">
        <v>2.25</v>
      </c>
      <c r="C32" s="5" t="s">
        <v>6</v>
      </c>
    </row>
    <row r="33" spans="1:3" ht="15">
      <c r="A33" s="6" t="s">
        <v>26</v>
      </c>
      <c r="B33" s="4">
        <f>2.88</f>
        <v>2.88</v>
      </c>
      <c r="C33" s="5" t="s">
        <v>6</v>
      </c>
    </row>
    <row r="34" spans="1:3" ht="15">
      <c r="A34" s="6" t="s">
        <v>27</v>
      </c>
      <c r="B34" s="4">
        <v>10.56</v>
      </c>
      <c r="C34" s="5" t="s">
        <v>6</v>
      </c>
    </row>
    <row r="35" spans="1:3" ht="15">
      <c r="A35" s="6" t="s">
        <v>27</v>
      </c>
      <c r="B35" s="4">
        <v>40.32</v>
      </c>
      <c r="C35" s="5" t="s">
        <v>5</v>
      </c>
    </row>
    <row r="36" spans="1:3" ht="15">
      <c r="A36" t="s">
        <v>28</v>
      </c>
      <c r="B36" s="4">
        <v>5</v>
      </c>
      <c r="C36" s="5" t="s">
        <v>29</v>
      </c>
    </row>
    <row r="37" spans="1:3" ht="15">
      <c r="A37" t="s">
        <v>30</v>
      </c>
      <c r="B37" s="4">
        <f>0.85*0.8</f>
        <v>0.68</v>
      </c>
      <c r="C37" s="5" t="s">
        <v>31</v>
      </c>
    </row>
    <row r="38" spans="1:3" ht="15">
      <c r="A38" t="s">
        <v>32</v>
      </c>
      <c r="B38" s="4">
        <v>0.15</v>
      </c>
      <c r="C38" s="5" t="s">
        <v>29</v>
      </c>
    </row>
    <row r="39" spans="1:3" ht="15">
      <c r="A39" t="s">
        <v>33</v>
      </c>
      <c r="B39" s="4">
        <v>7.2</v>
      </c>
      <c r="C39" s="5" t="s">
        <v>29</v>
      </c>
    </row>
    <row r="40" spans="1:3" ht="15">
      <c r="A40" t="s">
        <v>34</v>
      </c>
      <c r="B40" s="4">
        <v>0.6</v>
      </c>
      <c r="C40" s="5" t="s">
        <v>29</v>
      </c>
    </row>
    <row r="41" spans="1:3" ht="15">
      <c r="A41" t="s">
        <v>35</v>
      </c>
      <c r="B41" s="4">
        <v>3</v>
      </c>
      <c r="C41" s="5" t="s">
        <v>29</v>
      </c>
    </row>
    <row r="42" spans="1:3" ht="15">
      <c r="A42" t="s">
        <v>36</v>
      </c>
      <c r="B42" s="4">
        <v>0.2</v>
      </c>
      <c r="C42" s="5" t="s">
        <v>29</v>
      </c>
    </row>
    <row r="43" spans="1:3" ht="15">
      <c r="A43" t="s">
        <v>37</v>
      </c>
      <c r="B43" s="4">
        <f>32.2+12.33</f>
        <v>44.53</v>
      </c>
      <c r="C43" s="5" t="s">
        <v>23</v>
      </c>
    </row>
    <row r="44" spans="1:3" ht="15">
      <c r="A44" t="s">
        <v>38</v>
      </c>
      <c r="B44" s="4">
        <v>0.3</v>
      </c>
      <c r="C44" s="5" t="s">
        <v>29</v>
      </c>
    </row>
    <row r="45" spans="1:3" ht="15">
      <c r="A45" t="s">
        <v>39</v>
      </c>
      <c r="B45" s="4">
        <v>3</v>
      </c>
      <c r="C45" s="5" t="s">
        <v>29</v>
      </c>
    </row>
    <row r="46" spans="1:3" ht="15">
      <c r="A46" t="s">
        <v>40</v>
      </c>
      <c r="B46" s="4">
        <v>8</v>
      </c>
      <c r="C46" s="5" t="s">
        <v>23</v>
      </c>
    </row>
    <row r="47" spans="1:3" ht="15">
      <c r="A47" t="s">
        <v>41</v>
      </c>
      <c r="B47" s="4">
        <v>3.4</v>
      </c>
      <c r="C47" s="5" t="s">
        <v>23</v>
      </c>
    </row>
    <row r="48" spans="1:3" ht="15">
      <c r="A48" t="s">
        <v>42</v>
      </c>
      <c r="B48" s="4">
        <v>0.5</v>
      </c>
      <c r="C48" s="5" t="s">
        <v>29</v>
      </c>
    </row>
    <row r="49" spans="1:3" ht="15">
      <c r="A49" t="s">
        <v>43</v>
      </c>
      <c r="B49" s="4">
        <f>80*0.5</f>
        <v>40</v>
      </c>
      <c r="C49" s="5" t="s">
        <v>31</v>
      </c>
    </row>
    <row r="50" spans="2:3" ht="15">
      <c r="B50" s="4"/>
      <c r="C50" s="8"/>
    </row>
    <row r="51" spans="2:3" ht="15">
      <c r="B51" s="4">
        <f>SUM(B4:B49)</f>
        <v>4252.046800000001</v>
      </c>
      <c r="C51" s="4"/>
    </row>
  </sheetData>
  <sheetProtection/>
  <printOptions/>
  <pageMargins left="0.7" right="0.7" top="0.75" bottom="0.75" header="0.511805555555555" footer="0.51180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LibreOffice/5.2.6.2$Windows_x86 LibreOffice_project/a3100ed2409ebf1c212f5048fbe377c281438fdc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DSIC</cp:lastModifiedBy>
  <dcterms:created xsi:type="dcterms:W3CDTF">2019-10-14T11:50:37Z</dcterms:created>
  <dcterms:modified xsi:type="dcterms:W3CDTF">2019-10-14T11:15:26Z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